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mmoreno\Documents\PRESUPUESTO\PRESUPUESTO_2020\Reportes Ejecucion 2020\"/>
    </mc:Choice>
  </mc:AlternateContent>
  <xr:revisionPtr revIDLastSave="0" documentId="13_ncr:1_{FCFC0BEA-2801-417C-9255-EED68B009A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0 SEPTIEMBRE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" l="1"/>
  <c r="K31" i="1"/>
  <c r="O31" i="1"/>
  <c r="D35" i="1"/>
  <c r="E35" i="1"/>
  <c r="F35" i="1"/>
  <c r="G35" i="1"/>
  <c r="H35" i="1"/>
  <c r="I35" i="1"/>
  <c r="J35" i="1"/>
  <c r="L35" i="1"/>
  <c r="M35" i="1"/>
  <c r="N35" i="1"/>
  <c r="O35" i="1" s="1"/>
  <c r="C35" i="1"/>
  <c r="O27" i="1"/>
  <c r="K27" i="1"/>
  <c r="N23" i="1"/>
  <c r="M23" i="1"/>
  <c r="L23" i="1"/>
  <c r="J23" i="1"/>
  <c r="I23" i="1"/>
  <c r="H23" i="1"/>
  <c r="G23" i="1"/>
  <c r="F23" i="1"/>
  <c r="E23" i="1"/>
  <c r="D23" i="1"/>
  <c r="C23" i="1"/>
  <c r="N18" i="1"/>
  <c r="M18" i="1"/>
  <c r="L18" i="1"/>
  <c r="J18" i="1"/>
  <c r="I18" i="1"/>
  <c r="H18" i="1"/>
  <c r="G18" i="1"/>
  <c r="F18" i="1"/>
  <c r="E18" i="1"/>
  <c r="D18" i="1"/>
  <c r="C18" i="1"/>
  <c r="N16" i="1"/>
  <c r="M16" i="1"/>
  <c r="L16" i="1"/>
  <c r="J16" i="1"/>
  <c r="I16" i="1"/>
  <c r="H16" i="1"/>
  <c r="G16" i="1"/>
  <c r="F16" i="1"/>
  <c r="E16" i="1"/>
  <c r="D16" i="1"/>
  <c r="C16" i="1"/>
  <c r="N10" i="1"/>
  <c r="M10" i="1"/>
  <c r="L10" i="1"/>
  <c r="J10" i="1"/>
  <c r="I10" i="1"/>
  <c r="H10" i="1"/>
  <c r="G10" i="1"/>
  <c r="F10" i="1"/>
  <c r="E10" i="1"/>
  <c r="D10" i="1"/>
  <c r="C10" i="1"/>
  <c r="N8" i="1"/>
  <c r="M8" i="1"/>
  <c r="L8" i="1"/>
  <c r="J8" i="1"/>
  <c r="I8" i="1"/>
  <c r="H8" i="1"/>
  <c r="G8" i="1"/>
  <c r="F8" i="1"/>
  <c r="E8" i="1"/>
  <c r="D8" i="1"/>
  <c r="C8" i="1"/>
  <c r="O34" i="1"/>
  <c r="O33" i="1"/>
  <c r="O32" i="1"/>
  <c r="O30" i="1"/>
  <c r="O29" i="1"/>
  <c r="O28" i="1"/>
  <c r="O26" i="1"/>
  <c r="O25" i="1"/>
  <c r="O22" i="1"/>
  <c r="O21" i="1"/>
  <c r="O20" i="1"/>
  <c r="O19" i="1"/>
  <c r="O17" i="1"/>
  <c r="O15" i="1"/>
  <c r="O14" i="1"/>
  <c r="O13" i="1"/>
  <c r="O12" i="1"/>
  <c r="O11" i="1"/>
  <c r="O9" i="1"/>
  <c r="O7" i="1"/>
  <c r="O6" i="1"/>
  <c r="O5" i="1"/>
  <c r="K34" i="1"/>
  <c r="K33" i="1"/>
  <c r="K32" i="1"/>
  <c r="K30" i="1"/>
  <c r="K29" i="1"/>
  <c r="K28" i="1"/>
  <c r="K26" i="1"/>
  <c r="K25" i="1"/>
  <c r="K22" i="1"/>
  <c r="K21" i="1"/>
  <c r="K20" i="1"/>
  <c r="K19" i="1"/>
  <c r="K17" i="1"/>
  <c r="K15" i="1"/>
  <c r="K14" i="1"/>
  <c r="K13" i="1"/>
  <c r="K12" i="1"/>
  <c r="K11" i="1"/>
  <c r="K9" i="1"/>
  <c r="K7" i="1"/>
  <c r="K6" i="1"/>
  <c r="K5" i="1"/>
  <c r="H24" i="1" l="1"/>
  <c r="H36" i="1" s="1"/>
  <c r="O10" i="1"/>
  <c r="N24" i="1"/>
  <c r="N36" i="1" s="1"/>
  <c r="K8" i="1"/>
  <c r="L24" i="1"/>
  <c r="L36" i="1" s="1"/>
  <c r="D24" i="1"/>
  <c r="D36" i="1" s="1"/>
  <c r="O16" i="1"/>
  <c r="O18" i="1"/>
  <c r="K18" i="1"/>
  <c r="I24" i="1"/>
  <c r="I36" i="1" s="1"/>
  <c r="E24" i="1"/>
  <c r="E36" i="1" s="1"/>
  <c r="F24" i="1"/>
  <c r="F36" i="1" s="1"/>
  <c r="J24" i="1"/>
  <c r="J36" i="1" s="1"/>
  <c r="K16" i="1"/>
  <c r="C24" i="1"/>
  <c r="C36" i="1" s="1"/>
  <c r="G24" i="1"/>
  <c r="G36" i="1" s="1"/>
  <c r="O8" i="1"/>
  <c r="K10" i="1"/>
  <c r="M24" i="1"/>
  <c r="M36" i="1" s="1"/>
  <c r="K23" i="1"/>
  <c r="O23" i="1"/>
  <c r="O36" i="1" l="1"/>
  <c r="K36" i="1"/>
  <c r="O24" i="1"/>
  <c r="K24" i="1"/>
</calcChain>
</file>

<file path=xl/sharedStrings.xml><?xml version="1.0" encoding="utf-8"?>
<sst xmlns="http://schemas.openxmlformats.org/spreadsheetml/2006/main" count="108" uniqueCount="75">
  <si>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</si>
  <si>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</si>
  <si>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</si>
  <si>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</si>
  <si>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</si>
  <si>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</si>
  <si>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</si>
  <si>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</si>
  <si>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</si>
  <si>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</si>
  <si>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</si>
  <si>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</si>
  <si>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</si>
  <si>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</si>
  <si>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</si>
  <si>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</si>
  <si>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</si>
  <si>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</si>
  <si>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</si>
  <si>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</si>
  <si>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</si>
  <si>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</si>
  <si>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</si>
  <si>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</si>
  <si>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</si>
  <si>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1890/99 Y DECRETO 200/03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</si>
  <si>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</si>
  <si>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</si>
  <si>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</si>
  <si>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</si>
  <si>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</si>
  <si>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</si>
  <si>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</si>
  <si>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</si>
  <si>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</si>
  <si>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</si>
  <si>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</si>
  <si>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</si>
  <si>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</si>
  <si>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</si>
  <si>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</si>
  <si>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</si>
  <si>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</si>
  <si>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</si>
  <si>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</si>
  <si>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C-2504-1000-1</t>
  </si>
  <si>
    <t>C-2599-1000-5</t>
  </si>
  <si>
    <t>C-2599-1000-6</t>
  </si>
  <si>
    <t>C-2599-1000-7</t>
  </si>
  <si>
    <t>C-2599-1000-8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</si>
  <si>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</si>
  <si>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</si>
  <si>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</si>
  <si>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</si>
  <si>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</si>
  <si>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C-2599-1000-14</t>
  </si>
  <si>
    <t>ADQUISICIÓN SEDE PROPIA DE LA PROCURADURÍA GENERAL DE LA NACIÓN BOGOTÁ</t>
  </si>
  <si>
    <t>Entidad:</t>
  </si>
  <si>
    <t>Corte: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</si>
  <si>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</si>
  <si>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</si>
  <si>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</si>
  <si>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</si>
  <si>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</si>
  <si>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</si>
  <si>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</si>
  <si>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IMPLEMENTACIÓN DE LA ESTRATEGIA ANTICORRUPCIÓN DE LA PROCURADURÍA GENERAL DE LA NACIÓN</t>
  </si>
  <si>
    <t>FORTALECIMIENTO DE LA PROCURADURÍA GENERAL DE LA NACIÓN PARA EL EJERCICIO DEL CONTROL PÚBLICO</t>
  </si>
  <si>
    <t>MEJORAMIENTO DE LA GESTIÓN INSTITUCIONAL DE LA PROCURADURÍA GENERAL DE LA NACIÓN</t>
  </si>
  <si>
    <t>MANTENIMIENTO DE SEDES DE LA PROCURADURIA GENERAL DE LA NACIÓN</t>
  </si>
  <si>
    <t>ACTUALIZACIÓN DE LA PLATAFORMA TECNOLÓGICA DE LA PROCURADURÍA GENERAL DE LA NACIÓN</t>
  </si>
  <si>
    <t>MEJORAMIENTO DE LA GESTIÓN DOCUMENTAL Y DIGITALIZACIÓN DEL FONDO DOCUMENTAL DE  LA PROCURADURÍA GENERAL DE LA NACIÓN</t>
  </si>
  <si>
    <t>FORTALECIMIENTO DEL SISTEMA UNIFICADO DEL REPORTE Y CONSULTA DE LA INFORMACIÓN DISCIPLINARIA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</si>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</sst>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2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9" fontId="3" fillId="2" borderId="1" xfId="2" applyFont="1" applyFill="1" applyBorder="1" applyAlignment="1">
      <alignment horizontal="center" vertical="center" wrapText="1" readingOrder="1"/>
    </xf>
    <xf numFmtId="0" fontId="3" fillId="0" borderId="0" xfId="3" applyFont="1" applyAlignment="1">
      <alignment vertical="center" wrapText="1" readingOrder="1"/>
    </xf>
    <xf numFmtId="0" fontId="3" fillId="0" borderId="0" xfId="3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15" fontId="3" fillId="0" borderId="0" xfId="0" applyNumberFormat="1" applyFont="1" applyAlignment="1">
      <alignment horizontal="left" vertical="center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16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2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right" vertical="center" wrapText="1" readingOrder="1"/>
    </xf>
    <xf numFmtId="164" fontId="3" fillId="3" borderId="1" xfId="1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justify" vertical="center" wrapText="1" readingOrder="1"/>
    </xf>
  </cellXfs>
  <cellStyles count="4">
    <cellStyle name="Millares [0]" xfId="1" builtinId="6"/>
    <cellStyle name="Normal" xfId="0" builtinId="0"/>
    <cellStyle name="Normal 2" xfId="3" xr:uid="{225E95E6-AF32-4439-826C-D10E009A8BC7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1.25" x14ac:dyDescent="0.2"/>
  <cols>
    <col min="1" max="1" width="14.7109375" style="4" customWidth="1"/>
    <col min="2" max="2" width="45.7109375" style="4" customWidth="1"/>
    <col min="3" max="10" width="18.85546875" style="4" customWidth="1"/>
    <col min="11" max="11" width="10.7109375" style="4" customWidth="1"/>
    <col min="12" max="14" width="18.85546875" style="4" customWidth="1"/>
    <col min="15" max="15" width="10.7109375" style="4" customWidth="1"/>
    <col min="16" max="16384" width="11.42578125" style="4"/>
  </cols>
  <sheetData>
    <row r="1" spans="1:15" ht="24.95" customHeight="1" x14ac:dyDescent="0.2">
      <c r="A1" s="8" t="s">
        <v>57</v>
      </c>
      <c r="B1" s="9" t="s">
        <v>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ht="24.95" customHeight="1" x14ac:dyDescent="0.2">
      <c r="A2" s="8" t="s">
        <v>0</v>
      </c>
      <c r="B2" s="9">
        <v>2020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  <c r="O2" s="3"/>
    </row>
    <row r="3" spans="1:15" ht="24.95" customHeight="1" x14ac:dyDescent="0.2">
      <c r="A3" s="10" t="s">
        <v>58</v>
      </c>
      <c r="B3" s="11">
        <v>44104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ht="24.95" customHeigh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59</v>
      </c>
      <c r="L4" s="6" t="s">
        <v>12</v>
      </c>
      <c r="M4" s="6" t="s">
        <v>13</v>
      </c>
      <c r="N4" s="6" t="s">
        <v>14</v>
      </c>
      <c r="O4" s="7" t="s">
        <v>59</v>
      </c>
    </row>
    <row r="5" spans="1:15" ht="24.95" customHeight="1" x14ac:dyDescent="0.2">
      <c r="A5" s="1" t="s">
        <v>16</v>
      </c>
      <c r="B5" s="2" t="s">
        <v>17</v>
      </c>
      <c r="C5" s="5">
        <v>416021000000</v>
      </c>
      <c r="D5" s="5">
        <v>0</v>
      </c>
      <c r="E5" s="5">
        <v>0</v>
      </c>
      <c r="F5" s="5">
        <v>416021000000</v>
      </c>
      <c r="G5" s="5">
        <v>0</v>
      </c>
      <c r="H5" s="5">
        <v>416019300000</v>
      </c>
      <c r="I5" s="5">
        <v>1700000</v>
      </c>
      <c r="J5" s="5">
        <v>318351769476</v>
      </c>
      <c r="K5" s="12">
        <f>J5/F5</f>
        <v>0.76523004722357768</v>
      </c>
      <c r="L5" s="5">
        <v>318243808888</v>
      </c>
      <c r="M5" s="5">
        <v>318243808888</v>
      </c>
      <c r="N5" s="5">
        <v>318243808888</v>
      </c>
      <c r="O5" s="12">
        <f>N5/F5</f>
        <v>0.76497053967948736</v>
      </c>
    </row>
    <row r="6" spans="1:15" ht="24.95" customHeight="1" x14ac:dyDescent="0.2">
      <c r="A6" s="1" t="s">
        <v>18</v>
      </c>
      <c r="B6" s="2" t="s">
        <v>19</v>
      </c>
      <c r="C6" s="5">
        <v>140542000000</v>
      </c>
      <c r="D6" s="5">
        <v>0</v>
      </c>
      <c r="E6" s="5">
        <v>0</v>
      </c>
      <c r="F6" s="5">
        <v>140542000000</v>
      </c>
      <c r="G6" s="5">
        <v>0</v>
      </c>
      <c r="H6" s="5">
        <v>140542000000</v>
      </c>
      <c r="I6" s="5">
        <v>0</v>
      </c>
      <c r="J6" s="5">
        <v>97334293994</v>
      </c>
      <c r="K6" s="12">
        <f t="shared" ref="K6:K36" si="0">J6/F6</f>
        <v>0.69256374602609894</v>
      </c>
      <c r="L6" s="5">
        <v>97334293994</v>
      </c>
      <c r="M6" s="5">
        <v>97334293994</v>
      </c>
      <c r="N6" s="5">
        <v>97334293994</v>
      </c>
      <c r="O6" s="12">
        <f t="shared" ref="O6:O36" si="1">N6/F6</f>
        <v>0.69256374602609894</v>
      </c>
    </row>
    <row r="7" spans="1:15" ht="24.95" customHeight="1" x14ac:dyDescent="0.2">
      <c r="A7" s="1" t="s">
        <v>20</v>
      </c>
      <c r="B7" s="2" t="s">
        <v>21</v>
      </c>
      <c r="C7" s="5">
        <v>68841000000</v>
      </c>
      <c r="D7" s="5">
        <v>0</v>
      </c>
      <c r="E7" s="5">
        <v>0</v>
      </c>
      <c r="F7" s="5">
        <v>68841000000</v>
      </c>
      <c r="G7" s="5">
        <v>0</v>
      </c>
      <c r="H7" s="5">
        <v>68841000000</v>
      </c>
      <c r="I7" s="5">
        <v>0</v>
      </c>
      <c r="J7" s="5">
        <v>30796371519</v>
      </c>
      <c r="K7" s="12">
        <f t="shared" si="0"/>
        <v>0.44735508663441842</v>
      </c>
      <c r="L7" s="5">
        <v>30788632021</v>
      </c>
      <c r="M7" s="5">
        <v>30788632021</v>
      </c>
      <c r="N7" s="5">
        <v>30788632021</v>
      </c>
      <c r="O7" s="12">
        <f t="shared" si="1"/>
        <v>0.44724266092880693</v>
      </c>
    </row>
    <row r="8" spans="1:15" s="17" customFormat="1" ht="24.95" customHeight="1" x14ac:dyDescent="0.2">
      <c r="A8" s="13"/>
      <c r="B8" s="14" t="s">
        <v>60</v>
      </c>
      <c r="C8" s="15">
        <f>SUM(C5:C7)</f>
        <v>625404000000</v>
      </c>
      <c r="D8" s="15">
        <f t="shared" ref="D8:M8" si="2">SUM(D5:D7)</f>
        <v>0</v>
      </c>
      <c r="E8" s="15">
        <f t="shared" si="2"/>
        <v>0</v>
      </c>
      <c r="F8" s="15">
        <f t="shared" si="2"/>
        <v>625404000000</v>
      </c>
      <c r="G8" s="15">
        <f t="shared" si="2"/>
        <v>0</v>
      </c>
      <c r="H8" s="15">
        <f t="shared" si="2"/>
        <v>625402300000</v>
      </c>
      <c r="I8" s="15">
        <f t="shared" si="2"/>
        <v>1700000</v>
      </c>
      <c r="J8" s="15">
        <f>SUM(J5:J7)</f>
        <v>446482434989</v>
      </c>
      <c r="K8" s="16">
        <f t="shared" si="0"/>
        <v>0.71391042428414275</v>
      </c>
      <c r="L8" s="15">
        <f t="shared" si="2"/>
        <v>446366734903</v>
      </c>
      <c r="M8" s="15">
        <f t="shared" si="2"/>
        <v>446366734903</v>
      </c>
      <c r="N8" s="15">
        <f>SUM(N5:N7)</f>
        <v>446366734903</v>
      </c>
      <c r="O8" s="16">
        <f t="shared" si="1"/>
        <v>0.71372542373090031</v>
      </c>
    </row>
    <row r="9" spans="1:15" ht="24.95" customHeight="1" x14ac:dyDescent="0.2">
      <c r="A9" s="1" t="s">
        <v>22</v>
      </c>
      <c r="B9" s="2" t="s">
        <v>23</v>
      </c>
      <c r="C9" s="5">
        <v>32878000000</v>
      </c>
      <c r="D9" s="5">
        <v>0</v>
      </c>
      <c r="E9" s="5">
        <v>0</v>
      </c>
      <c r="F9" s="5">
        <v>32878000000</v>
      </c>
      <c r="G9" s="5">
        <v>0</v>
      </c>
      <c r="H9" s="5">
        <v>32260432219.720001</v>
      </c>
      <c r="I9" s="5">
        <v>617567780.27999997</v>
      </c>
      <c r="J9" s="5">
        <v>28024393073.419998</v>
      </c>
      <c r="K9" s="12">
        <f t="shared" si="0"/>
        <v>0.85237523795303849</v>
      </c>
      <c r="L9" s="5">
        <v>18233283285.529999</v>
      </c>
      <c r="M9" s="5">
        <v>18176259694.959999</v>
      </c>
      <c r="N9" s="5">
        <v>17444069478.830002</v>
      </c>
      <c r="O9" s="12">
        <f t="shared" si="1"/>
        <v>0.53056966600249411</v>
      </c>
    </row>
    <row r="10" spans="1:15" ht="24.95" customHeight="1" x14ac:dyDescent="0.2">
      <c r="A10" s="13"/>
      <c r="B10" s="14" t="s">
        <v>61</v>
      </c>
      <c r="C10" s="15">
        <f>SUM(C9)</f>
        <v>32878000000</v>
      </c>
      <c r="D10" s="15">
        <f t="shared" ref="D10:N10" si="3">SUM(D9)</f>
        <v>0</v>
      </c>
      <c r="E10" s="15">
        <f t="shared" si="3"/>
        <v>0</v>
      </c>
      <c r="F10" s="15">
        <f t="shared" si="3"/>
        <v>32878000000</v>
      </c>
      <c r="G10" s="15">
        <f t="shared" si="3"/>
        <v>0</v>
      </c>
      <c r="H10" s="15">
        <f t="shared" si="3"/>
        <v>32260432219.720001</v>
      </c>
      <c r="I10" s="15">
        <f t="shared" si="3"/>
        <v>617567780.27999997</v>
      </c>
      <c r="J10" s="15">
        <f t="shared" si="3"/>
        <v>28024393073.419998</v>
      </c>
      <c r="K10" s="16">
        <f t="shared" si="0"/>
        <v>0.85237523795303849</v>
      </c>
      <c r="L10" s="15">
        <f t="shared" si="3"/>
        <v>18233283285.529999</v>
      </c>
      <c r="M10" s="15">
        <f t="shared" si="3"/>
        <v>18176259694.959999</v>
      </c>
      <c r="N10" s="15">
        <f t="shared" si="3"/>
        <v>17444069478.830002</v>
      </c>
      <c r="O10" s="16">
        <f t="shared" si="1"/>
        <v>0.53056966600249411</v>
      </c>
    </row>
    <row r="11" spans="1:15" ht="24.95" customHeight="1" x14ac:dyDescent="0.2">
      <c r="A11" s="1" t="s">
        <v>24</v>
      </c>
      <c r="B11" s="2" t="s">
        <v>25</v>
      </c>
      <c r="C11" s="5">
        <v>294000000</v>
      </c>
      <c r="D11" s="5">
        <v>0</v>
      </c>
      <c r="E11" s="5">
        <v>0</v>
      </c>
      <c r="F11" s="5">
        <v>294000000</v>
      </c>
      <c r="G11" s="5">
        <v>0</v>
      </c>
      <c r="H11" s="5">
        <v>0</v>
      </c>
      <c r="I11" s="5">
        <v>294000000</v>
      </c>
      <c r="J11" s="5">
        <v>0</v>
      </c>
      <c r="K11" s="12">
        <f t="shared" si="0"/>
        <v>0</v>
      </c>
      <c r="L11" s="5">
        <v>0</v>
      </c>
      <c r="M11" s="5">
        <v>0</v>
      </c>
      <c r="N11" s="5">
        <v>0</v>
      </c>
      <c r="O11" s="12">
        <f t="shared" si="1"/>
        <v>0</v>
      </c>
    </row>
    <row r="12" spans="1:15" ht="24.95" customHeight="1" x14ac:dyDescent="0.2">
      <c r="A12" s="1" t="s">
        <v>26</v>
      </c>
      <c r="B12" s="2" t="s">
        <v>27</v>
      </c>
      <c r="C12" s="5">
        <v>70000000000</v>
      </c>
      <c r="D12" s="5">
        <v>0</v>
      </c>
      <c r="E12" s="5">
        <v>0</v>
      </c>
      <c r="F12" s="5">
        <v>70000000000</v>
      </c>
      <c r="G12" s="5">
        <v>70000000000</v>
      </c>
      <c r="H12" s="5">
        <v>0</v>
      </c>
      <c r="I12" s="5">
        <v>0</v>
      </c>
      <c r="J12" s="5">
        <v>0</v>
      </c>
      <c r="K12" s="12">
        <f t="shared" si="0"/>
        <v>0</v>
      </c>
      <c r="L12" s="5">
        <v>0</v>
      </c>
      <c r="M12" s="5">
        <v>0</v>
      </c>
      <c r="N12" s="5">
        <v>0</v>
      </c>
      <c r="O12" s="12">
        <f t="shared" si="1"/>
        <v>0</v>
      </c>
    </row>
    <row r="13" spans="1:15" ht="24.95" customHeight="1" x14ac:dyDescent="0.2">
      <c r="A13" s="1" t="s">
        <v>28</v>
      </c>
      <c r="B13" s="2" t="s">
        <v>29</v>
      </c>
      <c r="C13" s="5">
        <v>1857000000</v>
      </c>
      <c r="D13" s="5">
        <v>0</v>
      </c>
      <c r="E13" s="5">
        <v>0</v>
      </c>
      <c r="F13" s="5">
        <v>1857000000</v>
      </c>
      <c r="G13" s="5">
        <v>0</v>
      </c>
      <c r="H13" s="5">
        <v>1857000000</v>
      </c>
      <c r="I13" s="5">
        <v>0</v>
      </c>
      <c r="J13" s="5">
        <v>835804481</v>
      </c>
      <c r="K13" s="12">
        <f t="shared" si="0"/>
        <v>0.45008318847603662</v>
      </c>
      <c r="L13" s="5">
        <v>826080851</v>
      </c>
      <c r="M13" s="5">
        <v>826080851</v>
      </c>
      <c r="N13" s="5">
        <v>826080851</v>
      </c>
      <c r="O13" s="12">
        <f t="shared" si="1"/>
        <v>0.44484698492191704</v>
      </c>
    </row>
    <row r="14" spans="1:15" ht="24.95" customHeight="1" x14ac:dyDescent="0.2">
      <c r="A14" s="1" t="s">
        <v>30</v>
      </c>
      <c r="B14" s="2" t="s">
        <v>31</v>
      </c>
      <c r="C14" s="5">
        <v>5400000000</v>
      </c>
      <c r="D14" s="5">
        <v>0</v>
      </c>
      <c r="E14" s="5">
        <v>0</v>
      </c>
      <c r="F14" s="5">
        <v>5400000000</v>
      </c>
      <c r="G14" s="5">
        <v>0</v>
      </c>
      <c r="H14" s="5">
        <v>5388277902.1999998</v>
      </c>
      <c r="I14" s="5">
        <v>11722097.800000001</v>
      </c>
      <c r="J14" s="5">
        <v>5360205240.1999998</v>
      </c>
      <c r="K14" s="12">
        <f t="shared" si="0"/>
        <v>0.99263060003703696</v>
      </c>
      <c r="L14" s="5">
        <v>5360205240.1999998</v>
      </c>
      <c r="M14" s="5">
        <v>5346664340.1999998</v>
      </c>
      <c r="N14" s="5">
        <v>5346664340.1999998</v>
      </c>
      <c r="O14" s="12">
        <f t="shared" si="1"/>
        <v>0.99012302596296298</v>
      </c>
    </row>
    <row r="15" spans="1:15" ht="24.95" customHeight="1" x14ac:dyDescent="0.2">
      <c r="A15" s="1" t="s">
        <v>32</v>
      </c>
      <c r="B15" s="2" t="s">
        <v>33</v>
      </c>
      <c r="C15" s="5">
        <v>4314000000</v>
      </c>
      <c r="D15" s="5">
        <v>0</v>
      </c>
      <c r="E15" s="5">
        <v>0</v>
      </c>
      <c r="F15" s="5">
        <v>4314000000</v>
      </c>
      <c r="G15" s="5">
        <v>0</v>
      </c>
      <c r="H15" s="5">
        <v>4022457158</v>
      </c>
      <c r="I15" s="5">
        <v>291542842</v>
      </c>
      <c r="J15" s="5">
        <v>2313627525</v>
      </c>
      <c r="K15" s="12">
        <f t="shared" si="0"/>
        <v>0.53630679763560496</v>
      </c>
      <c r="L15" s="5">
        <v>2313627525</v>
      </c>
      <c r="M15" s="5">
        <v>2313627525</v>
      </c>
      <c r="N15" s="5">
        <v>2313627525</v>
      </c>
      <c r="O15" s="12">
        <f t="shared" si="1"/>
        <v>0.53630679763560496</v>
      </c>
    </row>
    <row r="16" spans="1:15" ht="24.95" customHeight="1" x14ac:dyDescent="0.2">
      <c r="A16" s="13"/>
      <c r="B16" s="14" t="s">
        <v>62</v>
      </c>
      <c r="C16" s="15">
        <f>SUM(C11:C15)</f>
        <v>81865000000</v>
      </c>
      <c r="D16" s="15">
        <f t="shared" ref="D16:M16" si="4">SUM(D11:D15)</f>
        <v>0</v>
      </c>
      <c r="E16" s="15">
        <f t="shared" si="4"/>
        <v>0</v>
      </c>
      <c r="F16" s="15">
        <f t="shared" si="4"/>
        <v>81865000000</v>
      </c>
      <c r="G16" s="15">
        <f t="shared" si="4"/>
        <v>70000000000</v>
      </c>
      <c r="H16" s="15">
        <f t="shared" si="4"/>
        <v>11267735060.200001</v>
      </c>
      <c r="I16" s="15">
        <f t="shared" si="4"/>
        <v>597264939.79999995</v>
      </c>
      <c r="J16" s="15">
        <f>SUM(J11:J15)</f>
        <v>8509637246.1999998</v>
      </c>
      <c r="K16" s="16">
        <f t="shared" si="0"/>
        <v>0.10394719655774751</v>
      </c>
      <c r="L16" s="15">
        <f t="shared" si="4"/>
        <v>8499913616.1999998</v>
      </c>
      <c r="M16" s="15">
        <f t="shared" si="4"/>
        <v>8486372716.1999998</v>
      </c>
      <c r="N16" s="15">
        <f>SUM(N11:N15)</f>
        <v>8486372716.1999998</v>
      </c>
      <c r="O16" s="16">
        <f t="shared" si="1"/>
        <v>0.10366301491724179</v>
      </c>
    </row>
    <row r="17" spans="1:15" ht="24.95" customHeight="1" x14ac:dyDescent="0.2">
      <c r="A17" s="1" t="s">
        <v>34</v>
      </c>
      <c r="B17" s="2" t="s">
        <v>35</v>
      </c>
      <c r="C17" s="5">
        <v>2137000000</v>
      </c>
      <c r="D17" s="5">
        <v>0</v>
      </c>
      <c r="E17" s="5">
        <v>0</v>
      </c>
      <c r="F17" s="5">
        <v>2137000000</v>
      </c>
      <c r="G17" s="5">
        <v>0</v>
      </c>
      <c r="H17" s="5">
        <v>2137000000</v>
      </c>
      <c r="I17" s="5">
        <v>0</v>
      </c>
      <c r="J17" s="5">
        <v>642895314</v>
      </c>
      <c r="K17" s="12">
        <f t="shared" si="0"/>
        <v>0.30084010949929807</v>
      </c>
      <c r="L17" s="5">
        <v>607895314</v>
      </c>
      <c r="M17" s="5">
        <v>607895314</v>
      </c>
      <c r="N17" s="5">
        <v>607895314</v>
      </c>
      <c r="O17" s="12">
        <f t="shared" si="1"/>
        <v>0.28446200935891436</v>
      </c>
    </row>
    <row r="18" spans="1:15" ht="24.95" customHeight="1" x14ac:dyDescent="0.2">
      <c r="A18" s="13"/>
      <c r="B18" s="14" t="s">
        <v>63</v>
      </c>
      <c r="C18" s="15">
        <f>+C17</f>
        <v>2137000000</v>
      </c>
      <c r="D18" s="15">
        <f t="shared" ref="D18:J18" si="5">+D17</f>
        <v>0</v>
      </c>
      <c r="E18" s="15">
        <f t="shared" si="5"/>
        <v>0</v>
      </c>
      <c r="F18" s="15">
        <f t="shared" si="5"/>
        <v>2137000000</v>
      </c>
      <c r="G18" s="15">
        <f t="shared" si="5"/>
        <v>0</v>
      </c>
      <c r="H18" s="15">
        <f t="shared" si="5"/>
        <v>2137000000</v>
      </c>
      <c r="I18" s="15">
        <f t="shared" si="5"/>
        <v>0</v>
      </c>
      <c r="J18" s="15">
        <f t="shared" si="5"/>
        <v>642895314</v>
      </c>
      <c r="K18" s="16">
        <f t="shared" si="0"/>
        <v>0.30084010949929807</v>
      </c>
      <c r="L18" s="15">
        <f>SUM(L17)</f>
        <v>607895314</v>
      </c>
      <c r="M18" s="15">
        <f t="shared" ref="M18:N18" si="6">SUM(M17)</f>
        <v>607895314</v>
      </c>
      <c r="N18" s="15">
        <f t="shared" si="6"/>
        <v>607895314</v>
      </c>
      <c r="O18" s="16">
        <f t="shared" si="1"/>
        <v>0.28446200935891436</v>
      </c>
    </row>
    <row r="19" spans="1:15" ht="24.95" customHeight="1" x14ac:dyDescent="0.2">
      <c r="A19" s="1" t="s">
        <v>36</v>
      </c>
      <c r="B19" s="2" t="s">
        <v>37</v>
      </c>
      <c r="C19" s="5">
        <v>970000000</v>
      </c>
      <c r="D19" s="5">
        <v>0</v>
      </c>
      <c r="E19" s="5">
        <v>0</v>
      </c>
      <c r="F19" s="5">
        <v>970000000</v>
      </c>
      <c r="G19" s="5">
        <v>0</v>
      </c>
      <c r="H19" s="5">
        <v>960487000</v>
      </c>
      <c r="I19" s="5">
        <v>9513000</v>
      </c>
      <c r="J19" s="5">
        <v>851737104.29999995</v>
      </c>
      <c r="K19" s="12">
        <f t="shared" si="0"/>
        <v>0.87807948896907206</v>
      </c>
      <c r="L19" s="5">
        <v>846914089.29999995</v>
      </c>
      <c r="M19" s="5">
        <v>846914089.29999995</v>
      </c>
      <c r="N19" s="5">
        <v>846310639.29999995</v>
      </c>
      <c r="O19" s="12">
        <f t="shared" si="1"/>
        <v>0.87248519515463918</v>
      </c>
    </row>
    <row r="20" spans="1:15" ht="24.95" customHeight="1" x14ac:dyDescent="0.2">
      <c r="A20" s="1" t="s">
        <v>38</v>
      </c>
      <c r="B20" s="2" t="s">
        <v>39</v>
      </c>
      <c r="C20" s="5">
        <v>7000000</v>
      </c>
      <c r="D20" s="5">
        <v>0</v>
      </c>
      <c r="E20" s="5">
        <v>0</v>
      </c>
      <c r="F20" s="5">
        <v>7000000</v>
      </c>
      <c r="G20" s="5">
        <v>0</v>
      </c>
      <c r="H20" s="5">
        <v>6960000</v>
      </c>
      <c r="I20" s="5">
        <v>40000</v>
      </c>
      <c r="J20" s="5">
        <v>3020426.23</v>
      </c>
      <c r="K20" s="12">
        <f t="shared" si="0"/>
        <v>0.43148946142857142</v>
      </c>
      <c r="L20" s="5">
        <v>2966060.24</v>
      </c>
      <c r="M20" s="5">
        <v>2966060.24</v>
      </c>
      <c r="N20" s="5">
        <v>2948460.24</v>
      </c>
      <c r="O20" s="12">
        <f t="shared" si="1"/>
        <v>0.42120860571428576</v>
      </c>
    </row>
    <row r="21" spans="1:15" ht="24.95" customHeight="1" x14ac:dyDescent="0.2">
      <c r="A21" s="1" t="s">
        <v>40</v>
      </c>
      <c r="B21" s="2" t="s">
        <v>41</v>
      </c>
      <c r="C21" s="5">
        <v>767000000</v>
      </c>
      <c r="D21" s="5">
        <v>0</v>
      </c>
      <c r="E21" s="5">
        <v>0</v>
      </c>
      <c r="F21" s="5">
        <v>767000000</v>
      </c>
      <c r="G21" s="5">
        <v>0</v>
      </c>
      <c r="H21" s="5">
        <v>3787770.26</v>
      </c>
      <c r="I21" s="5">
        <v>763212229.74000001</v>
      </c>
      <c r="J21" s="5">
        <v>3787770.26</v>
      </c>
      <c r="K21" s="12">
        <f t="shared" si="0"/>
        <v>4.9384227640156455E-3</v>
      </c>
      <c r="L21" s="5">
        <v>3787770.26</v>
      </c>
      <c r="M21" s="5">
        <v>3787770.26</v>
      </c>
      <c r="N21" s="5">
        <v>3787770.26</v>
      </c>
      <c r="O21" s="12">
        <f t="shared" si="1"/>
        <v>4.9384227640156455E-3</v>
      </c>
    </row>
    <row r="22" spans="1:15" ht="24.95" customHeight="1" x14ac:dyDescent="0.2">
      <c r="A22" s="1" t="s">
        <v>42</v>
      </c>
      <c r="B22" s="2" t="s">
        <v>43</v>
      </c>
      <c r="C22" s="5">
        <v>31000000</v>
      </c>
      <c r="D22" s="5">
        <v>0</v>
      </c>
      <c r="E22" s="5">
        <v>0</v>
      </c>
      <c r="F22" s="5">
        <v>31000000</v>
      </c>
      <c r="G22" s="5">
        <v>0</v>
      </c>
      <c r="H22" s="5">
        <v>31000000</v>
      </c>
      <c r="I22" s="5">
        <v>0</v>
      </c>
      <c r="J22" s="5">
        <v>2239900</v>
      </c>
      <c r="K22" s="12">
        <f t="shared" si="0"/>
        <v>7.2254838709677416E-2</v>
      </c>
      <c r="L22" s="5">
        <v>2239900</v>
      </c>
      <c r="M22" s="5">
        <v>2239900</v>
      </c>
      <c r="N22" s="5">
        <v>2239900</v>
      </c>
      <c r="O22" s="12">
        <f t="shared" si="1"/>
        <v>7.2254838709677416E-2</v>
      </c>
    </row>
    <row r="23" spans="1:15" ht="24.95" customHeight="1" x14ac:dyDescent="0.2">
      <c r="A23" s="13"/>
      <c r="B23" s="14" t="s">
        <v>64</v>
      </c>
      <c r="C23" s="15">
        <f>SUM(C19:C22)</f>
        <v>1775000000</v>
      </c>
      <c r="D23" s="15">
        <f t="shared" ref="D23:G23" si="7">SUM(D19:D22)</f>
        <v>0</v>
      </c>
      <c r="E23" s="15">
        <f t="shared" si="7"/>
        <v>0</v>
      </c>
      <c r="F23" s="15">
        <f>SUM(F19:F22)</f>
        <v>1775000000</v>
      </c>
      <c r="G23" s="15">
        <f t="shared" si="7"/>
        <v>0</v>
      </c>
      <c r="H23" s="15">
        <f>SUM(H19:H22)</f>
        <v>1002234770.26</v>
      </c>
      <c r="I23" s="15">
        <f>SUM(I19:I22)</f>
        <v>772765229.74000001</v>
      </c>
      <c r="J23" s="15">
        <f>SUM(J19:J22)</f>
        <v>860785200.78999996</v>
      </c>
      <c r="K23" s="16">
        <f t="shared" si="0"/>
        <v>0.48494940889577465</v>
      </c>
      <c r="L23" s="15">
        <f t="shared" ref="L23:N23" si="8">SUM(L19:L22)</f>
        <v>855907819.79999995</v>
      </c>
      <c r="M23" s="15">
        <f t="shared" si="8"/>
        <v>855907819.79999995</v>
      </c>
      <c r="N23" s="15">
        <f t="shared" si="8"/>
        <v>855286769.79999995</v>
      </c>
      <c r="O23" s="16">
        <f t="shared" si="1"/>
        <v>0.48185170129577465</v>
      </c>
    </row>
    <row r="24" spans="1:15" ht="24.95" customHeight="1" x14ac:dyDescent="0.2">
      <c r="A24" s="18"/>
      <c r="B24" s="19" t="s">
        <v>65</v>
      </c>
      <c r="C24" s="20">
        <f>C8+C10+C16+C18+C23</f>
        <v>744059000000</v>
      </c>
      <c r="D24" s="20">
        <f t="shared" ref="D24:J24" si="9">D8+D10+D16+D18+D23</f>
        <v>0</v>
      </c>
      <c r="E24" s="20">
        <f t="shared" si="9"/>
        <v>0</v>
      </c>
      <c r="F24" s="20">
        <f t="shared" si="9"/>
        <v>744059000000</v>
      </c>
      <c r="G24" s="20">
        <f t="shared" si="9"/>
        <v>70000000000</v>
      </c>
      <c r="H24" s="20">
        <f t="shared" si="9"/>
        <v>672069702050.17993</v>
      </c>
      <c r="I24" s="20">
        <f t="shared" si="9"/>
        <v>1989297949.8199999</v>
      </c>
      <c r="J24" s="20">
        <f t="shared" si="9"/>
        <v>484520145823.40997</v>
      </c>
      <c r="K24" s="21">
        <f t="shared" si="0"/>
        <v>0.65118511545913693</v>
      </c>
      <c r="L24" s="20">
        <f t="shared" ref="L24:N24" si="10">L8+L10+L16+L18+L23</f>
        <v>474563734938.53003</v>
      </c>
      <c r="M24" s="20">
        <f t="shared" si="10"/>
        <v>474493170447.96002</v>
      </c>
      <c r="N24" s="20">
        <f t="shared" si="10"/>
        <v>473760359181.83002</v>
      </c>
      <c r="O24" s="21">
        <f t="shared" si="1"/>
        <v>0.63672418340727011</v>
      </c>
    </row>
    <row r="25" spans="1:15" ht="33.75" customHeight="1" x14ac:dyDescent="0.2">
      <c r="A25" s="1" t="s">
        <v>44</v>
      </c>
      <c r="B25" s="22" t="s">
        <v>66</v>
      </c>
      <c r="C25" s="5">
        <v>1000000000</v>
      </c>
      <c r="D25" s="5">
        <v>0</v>
      </c>
      <c r="E25" s="5">
        <v>0</v>
      </c>
      <c r="F25" s="5">
        <v>1000000000</v>
      </c>
      <c r="G25" s="5">
        <v>0</v>
      </c>
      <c r="H25" s="5">
        <v>683000000</v>
      </c>
      <c r="I25" s="5">
        <v>317000000</v>
      </c>
      <c r="J25" s="5">
        <v>416000000</v>
      </c>
      <c r="K25" s="12">
        <f t="shared" si="0"/>
        <v>0.41599999999999998</v>
      </c>
      <c r="L25" s="5">
        <v>106983333.31999999</v>
      </c>
      <c r="M25" s="5">
        <v>106983333.31999999</v>
      </c>
      <c r="N25" s="5">
        <v>84583333.319999993</v>
      </c>
      <c r="O25" s="12">
        <f t="shared" si="1"/>
        <v>8.4583333319999995E-2</v>
      </c>
    </row>
    <row r="26" spans="1:15" ht="33.75" customHeight="1" x14ac:dyDescent="0.2">
      <c r="A26" s="1" t="s">
        <v>45</v>
      </c>
      <c r="B26" s="22" t="s">
        <v>67</v>
      </c>
      <c r="C26" s="5">
        <v>47631000000</v>
      </c>
      <c r="D26" s="5">
        <v>0</v>
      </c>
      <c r="E26" s="5">
        <v>0</v>
      </c>
      <c r="F26" s="5">
        <v>47631000000</v>
      </c>
      <c r="G26" s="5">
        <v>0</v>
      </c>
      <c r="H26" s="5">
        <v>45660730325.43</v>
      </c>
      <c r="I26" s="5">
        <v>1970269674.5699999</v>
      </c>
      <c r="J26" s="5">
        <v>45600529128.43</v>
      </c>
      <c r="K26" s="12">
        <f t="shared" si="0"/>
        <v>0.9573708116233125</v>
      </c>
      <c r="L26" s="5">
        <v>25654513254.91</v>
      </c>
      <c r="M26" s="5">
        <v>22192626885.91</v>
      </c>
      <c r="N26" s="5">
        <v>22192626885.91</v>
      </c>
      <c r="O26" s="12">
        <f t="shared" si="1"/>
        <v>0.46592821662173795</v>
      </c>
    </row>
    <row r="27" spans="1:15" ht="33.75" customHeight="1" x14ac:dyDescent="0.2">
      <c r="A27" s="1" t="s">
        <v>46</v>
      </c>
      <c r="B27" s="22" t="s">
        <v>68</v>
      </c>
      <c r="C27" s="5">
        <v>29477326026</v>
      </c>
      <c r="D27" s="5">
        <v>0</v>
      </c>
      <c r="E27" s="5">
        <v>3292018118</v>
      </c>
      <c r="F27" s="5">
        <v>26185307908</v>
      </c>
      <c r="G27" s="5">
        <v>0</v>
      </c>
      <c r="H27" s="5">
        <v>3777276501</v>
      </c>
      <c r="I27" s="5">
        <v>22408031407</v>
      </c>
      <c r="J27" s="5">
        <v>2945221160</v>
      </c>
      <c r="K27" s="12">
        <f t="shared" si="0"/>
        <v>0.11247609424138913</v>
      </c>
      <c r="L27" s="5">
        <v>1030061365.3</v>
      </c>
      <c r="M27" s="5">
        <v>1030061365.3</v>
      </c>
      <c r="N27" s="5">
        <v>1030061365.3</v>
      </c>
      <c r="O27" s="12">
        <f t="shared" si="1"/>
        <v>3.9337378384819412E-2</v>
      </c>
    </row>
    <row r="28" spans="1:15" ht="33.75" customHeight="1" x14ac:dyDescent="0.2">
      <c r="A28" s="1" t="s">
        <v>47</v>
      </c>
      <c r="B28" s="22" t="s">
        <v>69</v>
      </c>
      <c r="C28" s="5">
        <v>3500000000</v>
      </c>
      <c r="D28" s="5">
        <v>0</v>
      </c>
      <c r="E28" s="5">
        <v>0</v>
      </c>
      <c r="F28" s="5">
        <v>3500000000</v>
      </c>
      <c r="G28" s="5">
        <v>0</v>
      </c>
      <c r="H28" s="5">
        <v>3206466436</v>
      </c>
      <c r="I28" s="5">
        <v>293533564</v>
      </c>
      <c r="J28" s="5">
        <v>2631111783.5799999</v>
      </c>
      <c r="K28" s="12">
        <f t="shared" si="0"/>
        <v>0.75174622388000001</v>
      </c>
      <c r="L28" s="5">
        <v>27200000</v>
      </c>
      <c r="M28" s="5">
        <v>27200000</v>
      </c>
      <c r="N28" s="5">
        <v>27200000</v>
      </c>
      <c r="O28" s="12">
        <f t="shared" si="1"/>
        <v>7.7714285714285715E-3</v>
      </c>
    </row>
    <row r="29" spans="1:15" ht="33.75" customHeight="1" x14ac:dyDescent="0.2">
      <c r="A29" s="1" t="s">
        <v>48</v>
      </c>
      <c r="B29" s="22" t="s">
        <v>70</v>
      </c>
      <c r="C29" s="5">
        <v>4700000000</v>
      </c>
      <c r="D29" s="5">
        <v>0</v>
      </c>
      <c r="E29" s="5">
        <v>0</v>
      </c>
      <c r="F29" s="5">
        <v>4700000000</v>
      </c>
      <c r="G29" s="5">
        <v>0</v>
      </c>
      <c r="H29" s="5">
        <v>4587093767</v>
      </c>
      <c r="I29" s="5">
        <v>112906233</v>
      </c>
      <c r="J29" s="5">
        <v>3868244464</v>
      </c>
      <c r="K29" s="12">
        <f t="shared" si="0"/>
        <v>0.8230307370212766</v>
      </c>
      <c r="L29" s="5">
        <v>2607343026</v>
      </c>
      <c r="M29" s="5">
        <v>2607343026</v>
      </c>
      <c r="N29" s="5">
        <v>2607343026</v>
      </c>
      <c r="O29" s="12">
        <f t="shared" si="1"/>
        <v>0.5547538353191489</v>
      </c>
    </row>
    <row r="30" spans="1:15" ht="50.85" customHeight="1" x14ac:dyDescent="0.2">
      <c r="A30" s="1" t="s">
        <v>49</v>
      </c>
      <c r="B30" s="22" t="s">
        <v>71</v>
      </c>
      <c r="C30" s="5">
        <v>5000000000</v>
      </c>
      <c r="D30" s="5">
        <v>0</v>
      </c>
      <c r="E30" s="5">
        <v>0</v>
      </c>
      <c r="F30" s="5">
        <v>5000000000</v>
      </c>
      <c r="G30" s="5">
        <v>0</v>
      </c>
      <c r="H30" s="5">
        <v>5000000000</v>
      </c>
      <c r="I30" s="5">
        <v>0</v>
      </c>
      <c r="J30" s="5">
        <v>4999996606.04</v>
      </c>
      <c r="K30" s="12">
        <f t="shared" si="0"/>
        <v>0.99999932120799995</v>
      </c>
      <c r="L30" s="5">
        <v>627727622.65999997</v>
      </c>
      <c r="M30" s="5">
        <v>627727622.65999997</v>
      </c>
      <c r="N30" s="5">
        <v>627727622.65999997</v>
      </c>
      <c r="O30" s="12">
        <f t="shared" si="1"/>
        <v>0.12554552453199999</v>
      </c>
    </row>
    <row r="31" spans="1:15" ht="84.95" customHeight="1" x14ac:dyDescent="0.2">
      <c r="A31" s="1" t="s">
        <v>50</v>
      </c>
      <c r="B31" s="22" t="s">
        <v>51</v>
      </c>
      <c r="C31" s="5">
        <v>105808000000</v>
      </c>
      <c r="D31" s="5">
        <v>0</v>
      </c>
      <c r="E31" s="5">
        <v>98808000000</v>
      </c>
      <c r="F31" s="5">
        <v>7000000000</v>
      </c>
      <c r="G31" s="5">
        <v>0</v>
      </c>
      <c r="H31" s="5">
        <v>2621760220.3899999</v>
      </c>
      <c r="I31" s="5">
        <v>4378239779.6099997</v>
      </c>
      <c r="J31" s="5">
        <v>0</v>
      </c>
      <c r="K31" s="12">
        <f t="shared" si="0"/>
        <v>0</v>
      </c>
      <c r="L31" s="5">
        <v>0</v>
      </c>
      <c r="M31" s="5">
        <v>0</v>
      </c>
      <c r="N31" s="5">
        <v>0</v>
      </c>
      <c r="O31" s="12">
        <f t="shared" si="1"/>
        <v>0</v>
      </c>
    </row>
    <row r="32" spans="1:15" ht="33.75" customHeight="1" x14ac:dyDescent="0.2">
      <c r="A32" s="1" t="s">
        <v>52</v>
      </c>
      <c r="B32" s="22" t="s">
        <v>53</v>
      </c>
      <c r="C32" s="5">
        <v>0</v>
      </c>
      <c r="D32" s="5">
        <v>7062633835</v>
      </c>
      <c r="E32" s="5">
        <v>0</v>
      </c>
      <c r="F32" s="5">
        <v>7062633835</v>
      </c>
      <c r="G32" s="5">
        <v>0</v>
      </c>
      <c r="H32" s="5">
        <v>0</v>
      </c>
      <c r="I32" s="5">
        <v>7062633835</v>
      </c>
      <c r="J32" s="5">
        <v>0</v>
      </c>
      <c r="K32" s="12">
        <f t="shared" si="0"/>
        <v>0</v>
      </c>
      <c r="L32" s="5">
        <v>0</v>
      </c>
      <c r="M32" s="5">
        <v>0</v>
      </c>
      <c r="N32" s="5">
        <v>0</v>
      </c>
      <c r="O32" s="12">
        <f t="shared" si="1"/>
        <v>0</v>
      </c>
    </row>
    <row r="33" spans="1:15" ht="33.75" customHeight="1" x14ac:dyDescent="0.2">
      <c r="A33" s="1" t="s">
        <v>54</v>
      </c>
      <c r="B33" s="22" t="s">
        <v>72</v>
      </c>
      <c r="C33" s="5">
        <v>0</v>
      </c>
      <c r="D33" s="5">
        <v>13747000000</v>
      </c>
      <c r="E33" s="5">
        <v>0</v>
      </c>
      <c r="F33" s="5">
        <v>13747000000</v>
      </c>
      <c r="G33" s="5">
        <v>0</v>
      </c>
      <c r="H33" s="5">
        <v>9298987546</v>
      </c>
      <c r="I33" s="5">
        <v>4448012454</v>
      </c>
      <c r="J33" s="5">
        <v>1937380652</v>
      </c>
      <c r="K33" s="12">
        <f t="shared" si="0"/>
        <v>0.14093115967120098</v>
      </c>
      <c r="L33" s="5">
        <v>7200000</v>
      </c>
      <c r="M33" s="5">
        <v>7200000</v>
      </c>
      <c r="N33" s="5">
        <v>7200000</v>
      </c>
      <c r="O33" s="12">
        <f t="shared" si="1"/>
        <v>5.2375063650250968E-4</v>
      </c>
    </row>
    <row r="34" spans="1:15" ht="33.75" customHeight="1" x14ac:dyDescent="0.2">
      <c r="A34" s="1" t="s">
        <v>55</v>
      </c>
      <c r="B34" s="22" t="s">
        <v>56</v>
      </c>
      <c r="C34" s="5">
        <v>0</v>
      </c>
      <c r="D34" s="5">
        <v>81290384283</v>
      </c>
      <c r="E34" s="5">
        <v>0</v>
      </c>
      <c r="F34" s="5">
        <v>81290384283</v>
      </c>
      <c r="G34" s="5">
        <v>0</v>
      </c>
      <c r="H34" s="5">
        <v>0</v>
      </c>
      <c r="I34" s="5">
        <v>81290384283</v>
      </c>
      <c r="J34" s="5">
        <v>0</v>
      </c>
      <c r="K34" s="12">
        <f t="shared" si="0"/>
        <v>0</v>
      </c>
      <c r="L34" s="5">
        <v>0</v>
      </c>
      <c r="M34" s="5">
        <v>0</v>
      </c>
      <c r="N34" s="5">
        <v>0</v>
      </c>
      <c r="O34" s="12">
        <f t="shared" si="1"/>
        <v>0</v>
      </c>
    </row>
    <row r="35" spans="1:15" ht="24.95" customHeight="1" x14ac:dyDescent="0.2">
      <c r="A35" s="13"/>
      <c r="B35" s="14" t="s">
        <v>73</v>
      </c>
      <c r="C35" s="15">
        <f>SUM(C25:C34)</f>
        <v>197116326026</v>
      </c>
      <c r="D35" s="15">
        <f t="shared" ref="D35:N35" si="11">SUM(D25:D34)</f>
        <v>102100018118</v>
      </c>
      <c r="E35" s="15">
        <f t="shared" si="11"/>
        <v>102100018118</v>
      </c>
      <c r="F35" s="15">
        <f t="shared" si="11"/>
        <v>197116326026</v>
      </c>
      <c r="G35" s="15">
        <f t="shared" si="11"/>
        <v>0</v>
      </c>
      <c r="H35" s="15">
        <f t="shared" si="11"/>
        <v>74835314795.820007</v>
      </c>
      <c r="I35" s="15">
        <f t="shared" si="11"/>
        <v>122281011230.17999</v>
      </c>
      <c r="J35" s="15">
        <f t="shared" si="11"/>
        <v>62398483794.050003</v>
      </c>
      <c r="K35" s="16">
        <f t="shared" si="0"/>
        <v>0.31655664983234078</v>
      </c>
      <c r="L35" s="15">
        <f t="shared" si="11"/>
        <v>30061028602.189999</v>
      </c>
      <c r="M35" s="15">
        <f t="shared" si="11"/>
        <v>26599142233.189999</v>
      </c>
      <c r="N35" s="15">
        <f t="shared" si="11"/>
        <v>26576742233.189999</v>
      </c>
      <c r="O35" s="16">
        <f t="shared" si="1"/>
        <v>0.13482770691294479</v>
      </c>
    </row>
    <row r="36" spans="1:15" ht="24.95" customHeight="1" x14ac:dyDescent="0.2">
      <c r="A36" s="18"/>
      <c r="B36" s="19" t="s">
        <v>74</v>
      </c>
      <c r="C36" s="20">
        <f>C35+C24</f>
        <v>941175326026</v>
      </c>
      <c r="D36" s="20">
        <f t="shared" ref="D36:N36" si="12">D35+D24</f>
        <v>102100018118</v>
      </c>
      <c r="E36" s="20">
        <f t="shared" si="12"/>
        <v>102100018118</v>
      </c>
      <c r="F36" s="20">
        <f t="shared" si="12"/>
        <v>941175326026</v>
      </c>
      <c r="G36" s="20">
        <f t="shared" si="12"/>
        <v>70000000000</v>
      </c>
      <c r="H36" s="20">
        <f t="shared" si="12"/>
        <v>746905016846</v>
      </c>
      <c r="I36" s="20">
        <f t="shared" si="12"/>
        <v>124270309180</v>
      </c>
      <c r="J36" s="20">
        <f t="shared" si="12"/>
        <v>546918629617.45996</v>
      </c>
      <c r="K36" s="21">
        <f t="shared" si="0"/>
        <v>0.5811017506448648</v>
      </c>
      <c r="L36" s="20">
        <f t="shared" si="12"/>
        <v>504624763540.72003</v>
      </c>
      <c r="M36" s="20">
        <f t="shared" si="12"/>
        <v>501092312681.15002</v>
      </c>
      <c r="N36" s="20">
        <f t="shared" si="12"/>
        <v>500337101415.02002</v>
      </c>
      <c r="O36" s="21">
        <f t="shared" si="1"/>
        <v>0.53160881674154536</v>
      </c>
    </row>
    <row r="37" spans="1:15" ht="33.950000000000003" customHeight="1" x14ac:dyDescent="0.2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SEPTIEMBRE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Mauricio Moreno Ramirez</cp:lastModifiedBy>
  <dcterms:created xsi:type="dcterms:W3CDTF">2020-10-01T16:26:27Z</dcterms:created>
  <dcterms:modified xsi:type="dcterms:W3CDTF">2020-10-05T16:13:36Z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